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552" windowWidth="20256" windowHeight="9852" tabRatio="601" activeTab="1"/>
  </bookViews>
  <sheets>
    <sheet name="Дох.план.31.12.2023 г" sheetId="55" r:id="rId1"/>
    <sheet name="Расх.план 31.12.22 " sheetId="69" r:id="rId2"/>
    <sheet name="Фин рез план. 31.12.2023" sheetId="68" r:id="rId3"/>
  </sheets>
  <calcPr calcId="145621" refMode="R1C1"/>
</workbook>
</file>

<file path=xl/calcChain.xml><?xml version="1.0" encoding="utf-8"?>
<calcChain xmlns="http://schemas.openxmlformats.org/spreadsheetml/2006/main">
  <c r="C17" i="69" l="1"/>
  <c r="C25" i="69" l="1"/>
  <c r="F26" i="69" l="1"/>
  <c r="F25" i="69"/>
  <c r="F23" i="69"/>
  <c r="F22" i="69"/>
  <c r="F21" i="69"/>
  <c r="F20" i="69"/>
  <c r="F19" i="69"/>
  <c r="F18" i="69"/>
  <c r="F17" i="69"/>
  <c r="F14" i="69"/>
  <c r="F13" i="69"/>
  <c r="F12" i="69"/>
  <c r="F10" i="69"/>
  <c r="F8" i="69"/>
  <c r="E11" i="55"/>
  <c r="E16" i="55" s="1"/>
  <c r="F24" i="69" l="1"/>
  <c r="C5" i="69"/>
  <c r="C24" i="69" s="1"/>
  <c r="C27" i="69" s="1"/>
  <c r="D11" i="68" l="1"/>
  <c r="C10" i="68"/>
  <c r="C12" i="68" s="1"/>
  <c r="B10" i="68"/>
  <c r="B12" i="68" s="1"/>
  <c r="D9" i="68"/>
  <c r="D8" i="68"/>
  <c r="D7" i="68"/>
  <c r="D10" i="68" l="1"/>
  <c r="D12" i="68" s="1"/>
</calcChain>
</file>

<file path=xl/sharedStrings.xml><?xml version="1.0" encoding="utf-8"?>
<sst xmlns="http://schemas.openxmlformats.org/spreadsheetml/2006/main" count="60" uniqueCount="59">
  <si>
    <t xml:space="preserve">                           1.     ДОХОДНЫЕ   ПОСТУПЛЕНИЯ</t>
  </si>
  <si>
    <t xml:space="preserve"> Виды  доходных поступлений</t>
  </si>
  <si>
    <t>ЧЛЕНСКИЕ  ВЗНОСЫ</t>
  </si>
  <si>
    <t>КОМПЕНСАЦИОННЫЙ ФОНД</t>
  </si>
  <si>
    <t>Код строки</t>
  </si>
  <si>
    <t>Расходы на услуги связи, в том числе телематической</t>
  </si>
  <si>
    <t>Командировочные расходы</t>
  </si>
  <si>
    <t>Расходы на аудиторские услуги</t>
  </si>
  <si>
    <t>ДОХОДЫ</t>
  </si>
  <si>
    <t>ВСЕГО</t>
  </si>
  <si>
    <t>Проценты по депозитным вкладам</t>
  </si>
  <si>
    <t>РАСХОДЫ</t>
  </si>
  <si>
    <r>
      <t>Расходы на приобретение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канцтоваров , расходных материалов и хозтоваров</t>
    </r>
  </si>
  <si>
    <t>ВИДЫ (СТАТЬИ)
РАСХОДОВ</t>
  </si>
  <si>
    <t>Код
строк</t>
  </si>
  <si>
    <t>Отчисления в Ассоциацию СРО</t>
  </si>
  <si>
    <t xml:space="preserve">Отчисления в Нацобъединение </t>
  </si>
  <si>
    <t>Поступило средств от членов СРО на отчетную дату с начала года</t>
  </si>
  <si>
    <t>Главный бухгалтер</t>
  </si>
  <si>
    <t>Проценты,начисленные банком по депозит.счетам компесац.фонда</t>
  </si>
  <si>
    <t>ИТОГО</t>
  </si>
  <si>
    <t xml:space="preserve">                            2.               РАСХОДЫ</t>
  </si>
  <si>
    <t>Уплата налогов  (налог на прибыль)</t>
  </si>
  <si>
    <t>тыс.руб</t>
  </si>
  <si>
    <t>Компенсационный фонд</t>
  </si>
  <si>
    <t>ВСЕГО ДОХОДОВ</t>
  </si>
  <si>
    <t>РЕЗУЛЬТАТ (профицит)</t>
  </si>
  <si>
    <t>РЕЗЕРВНЫЙ ФОНД</t>
  </si>
  <si>
    <t>ТЕКУЩИЕ РАСХОДЫ 
(стр.  100+ 200+ 300+ 400+ 500+ 600+ 700+800)</t>
  </si>
  <si>
    <t xml:space="preserve">Заработная плата и начисления 
</t>
  </si>
  <si>
    <t xml:space="preserve">Расходы по содержанию помещения </t>
  </si>
  <si>
    <t xml:space="preserve">Транспортные расходы
</t>
  </si>
  <si>
    <t xml:space="preserve">Расходы на информационно-техническое обслуживания 
</t>
  </si>
  <si>
    <t xml:space="preserve">ДОЛГОСРОЧНЫЕ ВЛОЖЕНИЯ
(стр. 2100+ 2200)
</t>
  </si>
  <si>
    <t xml:space="preserve">Приобретение основных средств 
</t>
  </si>
  <si>
    <r>
      <t xml:space="preserve">Прочие услуги 
</t>
    </r>
    <r>
      <rPr>
        <sz val="10"/>
        <color theme="1"/>
        <rFont val="Times New Roman"/>
        <family val="1"/>
        <charset val="204"/>
      </rPr>
      <t xml:space="preserve">
</t>
    </r>
  </si>
  <si>
    <t>Расходы на организацию и проведение общих собраний, участие в выставках,  конференциях, обучающих программах, приобретение информационных материалов</t>
  </si>
  <si>
    <t xml:space="preserve">Расходы на приобретение
лицензионных программ 
и модернизацию программного обеспечения по ведению единой информационной базы СРО
</t>
  </si>
  <si>
    <t xml:space="preserve">Расходы на развитие партнерства в том 
числе на привлечение членов СРО </t>
  </si>
  <si>
    <t>Исполнитель</t>
  </si>
  <si>
    <t>РАСХОДЫ НА ЦЕЛЕВЫЕ
МЕРОПРИЯТИЯ И ЦЕЛЕВЫЕ ОТЧИСЛЕНИЯ
(3101+3102+3200+3300+
3400+3500)</t>
  </si>
  <si>
    <t xml:space="preserve">                                                                Тыс.руб.                                                                </t>
  </si>
  <si>
    <t xml:space="preserve">ИТОГО РАСХОДЫ :
(стр.1000+2000+3000+4000)
</t>
  </si>
  <si>
    <t>Расходы на обслуживание компенсационного фонда, в том числе в целях сохранения его размера в соответствии со ст.55.16 ГК РФ</t>
  </si>
  <si>
    <t xml:space="preserve">ИТОГО РАСХОДЫ :
(стр.1000+2000+3000+4000+5000+6000)
</t>
  </si>
  <si>
    <t>СРО Союз "СПБ"</t>
  </si>
  <si>
    <t>2.  РАСХОДЫ СРО Союз "СПБ"</t>
  </si>
  <si>
    <t>Президент</t>
  </si>
  <si>
    <t>ЦЕЛЕВЫЕ ПОСТУПЛЕНИЯ  от членов СРО Союз «СПБ»
(стр 11+12)</t>
  </si>
  <si>
    <t>Целевые взносы
(членские, взносы НОПРИЗ)</t>
  </si>
  <si>
    <t>Исполнение утвержденного бюджета на 31.12.2021 г</t>
  </si>
  <si>
    <t>%
исполнения 
 бюджета на 31.12.21</t>
  </si>
  <si>
    <t>Переходящий остаток на 01.01 .22 г</t>
  </si>
  <si>
    <t>ПЛАНОВЫЕ  ПОКАЗАТЕЛИ БЮДЖЕТА (СМЕТЫ)  СРО Союз "СПБ" НА 31.12.2023 г</t>
  </si>
  <si>
    <t xml:space="preserve">Показатели
планируемого
бюджета на
 2023год </t>
  </si>
  <si>
    <t xml:space="preserve">Показатели
планируемого
бюджета на
 2023 год </t>
  </si>
  <si>
    <t>тыс.руб.</t>
  </si>
  <si>
    <t xml:space="preserve">                                    ПЛАНОВЫЕ  ПОКАЗАТЕЛИ</t>
  </si>
  <si>
    <t xml:space="preserve">  3. ФИНАНСОВЫЙ РЕЗУЛЬТАТ ПЛАНИРУЕМОГО БЮДЖЕТА СРО Союз "СПБ" на 31.12.2023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</si>
</sst>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b/>
      <sz val="10"/>
      <color indexed="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80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 wrapText="1"/>
    </xf>
    <xf numFmtId="0" fontId="8" fillId="0" borderId="0" xfId="0" applyFont="1"/>
    <xf numFmtId="0" fontId="9" fillId="0" borderId="0" xfId="0" applyFont="1"/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0" fillId="0" borderId="0" xfId="0" applyFont="1"/>
    <xf numFmtId="0" fontId="0" fillId="0" borderId="0" xfId="0" applyFill="1"/>
    <xf numFmtId="0" fontId="6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3" fillId="0" borderId="0" xfId="0" applyFont="1" applyBorder="1"/>
    <xf numFmtId="0" fontId="0" fillId="0" borderId="0" xfId="0" applyBorder="1"/>
    <xf numFmtId="0" fontId="7" fillId="0" borderId="1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0" fillId="0" borderId="9" xfId="0" applyBorder="1"/>
    <xf numFmtId="4" fontId="14" fillId="3" borderId="24" xfId="2" applyNumberFormat="1" applyFont="1" applyFill="1" applyBorder="1" applyAlignment="1">
      <alignment horizontal="right" vertical="top" wrapText="1"/>
    </xf>
    <xf numFmtId="0" fontId="12" fillId="0" borderId="0" xfId="0" applyFont="1"/>
    <xf numFmtId="0" fontId="7" fillId="0" borderId="25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4" fontId="14" fillId="3" borderId="24" xfId="3" applyNumberFormat="1" applyFont="1" applyFill="1" applyBorder="1" applyAlignment="1">
      <alignment horizontal="right" vertical="top" wrapText="1"/>
    </xf>
    <xf numFmtId="4" fontId="14" fillId="3" borderId="24" xfId="4" applyNumberFormat="1" applyFont="1" applyFill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center" wrapText="1"/>
    </xf>
    <xf numFmtId="4" fontId="14" fillId="3" borderId="32" xfId="4" applyNumberFormat="1" applyFont="1" applyFill="1" applyBorder="1" applyAlignment="1">
      <alignment horizontal="right" vertical="top" wrapText="1"/>
    </xf>
    <xf numFmtId="0" fontId="5" fillId="0" borderId="26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12" fillId="0" borderId="9" xfId="0" applyFont="1" applyBorder="1"/>
    <xf numFmtId="0" fontId="9" fillId="2" borderId="22" xfId="0" applyFont="1" applyFill="1" applyBorder="1" applyAlignment="1">
      <alignment vertical="center"/>
    </xf>
    <xf numFmtId="4" fontId="14" fillId="3" borderId="33" xfId="4" applyNumberFormat="1" applyFont="1" applyFill="1" applyBorder="1" applyAlignment="1">
      <alignment horizontal="right" vertical="top" wrapText="1"/>
    </xf>
    <xf numFmtId="4" fontId="14" fillId="3" borderId="34" xfId="2" applyNumberFormat="1" applyFont="1" applyFill="1" applyBorder="1" applyAlignment="1">
      <alignment horizontal="right" vertical="top" wrapText="1"/>
    </xf>
    <xf numFmtId="0" fontId="9" fillId="0" borderId="9" xfId="0" applyFont="1" applyBorder="1" applyAlignment="1">
      <alignment vertical="center" wrapText="1"/>
    </xf>
    <xf numFmtId="2" fontId="0" fillId="0" borderId="9" xfId="0" applyNumberFormat="1" applyBorder="1"/>
    <xf numFmtId="0" fontId="5" fillId="2" borderId="9" xfId="0" applyFont="1" applyFill="1" applyBorder="1" applyAlignment="1">
      <alignment vertical="center" wrapText="1"/>
    </xf>
    <xf numFmtId="4" fontId="14" fillId="3" borderId="24" xfId="5" applyNumberFormat="1" applyFont="1" applyFill="1" applyBorder="1" applyAlignment="1">
      <alignment horizontal="right" vertical="top" wrapText="1"/>
    </xf>
    <xf numFmtId="0" fontId="2" fillId="0" borderId="9" xfId="0" applyFont="1" applyBorder="1"/>
    <xf numFmtId="0" fontId="5" fillId="0" borderId="11" xfId="0" applyFont="1" applyBorder="1" applyAlignment="1">
      <alignment vertical="center" wrapText="1"/>
    </xf>
    <xf numFmtId="2" fontId="12" fillId="0" borderId="9" xfId="0" applyNumberFormat="1" applyFont="1" applyBorder="1"/>
    <xf numFmtId="0" fontId="0" fillId="4" borderId="0" xfId="0" applyFill="1"/>
    <xf numFmtId="0" fontId="4" fillId="0" borderId="35" xfId="0" applyFont="1" applyBorder="1" applyAlignment="1">
      <alignment vertical="center" wrapText="1"/>
    </xf>
    <xf numFmtId="0" fontId="1" fillId="0" borderId="9" xfId="0" applyFont="1" applyBorder="1"/>
    <xf numFmtId="2" fontId="10" fillId="0" borderId="9" xfId="0" applyNumberFormat="1" applyFont="1" applyBorder="1"/>
  </cellXfs>
  <cellStyles count="6">
    <cellStyle name="Excel Built-in Normal" xfId="1"/>
    <cellStyle name="Обычный" xfId="0" builtinId="0"/>
    <cellStyle name="Обычный_Фин рез исп. 31.12.2021" xfId="5"/>
    <cellStyle name="Обычный_Фин рез испол.30.06.19" xfId="2"/>
    <cellStyle name="Обычный_Фин рез испол.30.09.19" xfId="3"/>
    <cellStyle name="Обычный_Фин рез испол.31.12.1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opLeftCell="A7" workbookViewId="0">
      <selection activeCell="G16" sqref="G16"/>
    </sheetView>
  </sheetViews>
  <sheetFormatPr defaultRowHeight="12" x14ac:dyDescent="0.25"/>
  <cols>
    <col min="2" max="2" width="38.42578125" customWidth="1"/>
    <col min="3" max="3" width="17.7109375" hidden="1" customWidth="1"/>
    <col min="4" max="4" width="16.85546875" hidden="1" customWidth="1"/>
    <col min="5" max="5" width="22.7109375" customWidth="1"/>
  </cols>
  <sheetData>
    <row r="1" spans="1:5" ht="15.6" x14ac:dyDescent="0.25">
      <c r="A1" s="1" t="s">
        <v>45</v>
      </c>
    </row>
    <row r="2" spans="1:5" ht="15.6" x14ac:dyDescent="0.25">
      <c r="A2" s="1"/>
    </row>
    <row r="3" spans="1:5" ht="15.6" x14ac:dyDescent="0.25">
      <c r="A3" s="1"/>
    </row>
    <row r="4" spans="1:5" ht="15.6" x14ac:dyDescent="0.3">
      <c r="A4" s="9" t="s">
        <v>53</v>
      </c>
    </row>
    <row r="5" spans="1:5" ht="15.6" x14ac:dyDescent="0.25">
      <c r="A5" s="2"/>
    </row>
    <row r="6" spans="1:5" ht="15.6" x14ac:dyDescent="0.25">
      <c r="A6" s="1" t="s">
        <v>0</v>
      </c>
    </row>
    <row r="7" spans="1:5" ht="15.6" x14ac:dyDescent="0.25">
      <c r="A7" s="1"/>
    </row>
    <row r="8" spans="1:5" ht="16.2" thickBot="1" x14ac:dyDescent="0.3">
      <c r="A8" s="2" t="s">
        <v>41</v>
      </c>
    </row>
    <row r="9" spans="1:5" ht="114" customHeight="1" thickBot="1" x14ac:dyDescent="0.3">
      <c r="A9" s="17" t="s">
        <v>14</v>
      </c>
      <c r="B9" s="4" t="s">
        <v>1</v>
      </c>
      <c r="C9" s="71" t="s">
        <v>51</v>
      </c>
      <c r="D9" s="69" t="s">
        <v>50</v>
      </c>
      <c r="E9" s="46" t="s">
        <v>54</v>
      </c>
    </row>
    <row r="10" spans="1:5" ht="13.8" thickBot="1" x14ac:dyDescent="0.3">
      <c r="A10" s="14">
        <v>1</v>
      </c>
      <c r="B10" s="11">
        <v>2</v>
      </c>
      <c r="C10" s="47"/>
      <c r="D10" s="47"/>
      <c r="E10" s="47"/>
    </row>
    <row r="11" spans="1:5" ht="40.200000000000003" thickBot="1" x14ac:dyDescent="0.35">
      <c r="A11" s="10">
        <v>10</v>
      </c>
      <c r="B11" s="11" t="s">
        <v>48</v>
      </c>
      <c r="C11" s="47"/>
      <c r="D11" s="47"/>
      <c r="E11" s="65">
        <f>E12+E13</f>
        <v>35728</v>
      </c>
    </row>
    <row r="12" spans="1:5" ht="15" thickBot="1" x14ac:dyDescent="0.35">
      <c r="A12" s="15">
        <v>11</v>
      </c>
      <c r="B12" s="7" t="s">
        <v>2</v>
      </c>
      <c r="C12" s="47"/>
      <c r="D12" s="47"/>
      <c r="E12" s="78">
        <v>32728</v>
      </c>
    </row>
    <row r="13" spans="1:5" ht="15" thickBot="1" x14ac:dyDescent="0.35">
      <c r="A13" s="14">
        <v>12</v>
      </c>
      <c r="B13" s="10" t="s">
        <v>3</v>
      </c>
      <c r="C13" s="47"/>
      <c r="D13" s="47"/>
      <c r="E13" s="78">
        <v>3000</v>
      </c>
    </row>
    <row r="14" spans="1:5" ht="27" thickBot="1" x14ac:dyDescent="0.35">
      <c r="A14" s="4">
        <v>13</v>
      </c>
      <c r="B14" s="4" t="s">
        <v>19</v>
      </c>
      <c r="C14" s="47"/>
      <c r="D14" s="47"/>
      <c r="E14" s="78">
        <v>3400</v>
      </c>
    </row>
    <row r="15" spans="1:5" ht="61.2" hidden="1" customHeight="1" thickBot="1" x14ac:dyDescent="0.35">
      <c r="A15" s="4">
        <v>15</v>
      </c>
      <c r="B15" s="4" t="s">
        <v>19</v>
      </c>
      <c r="C15" s="47"/>
      <c r="D15" s="47"/>
      <c r="E15" s="78"/>
    </row>
    <row r="16" spans="1:5" ht="15" thickBot="1" x14ac:dyDescent="0.35">
      <c r="A16" s="10">
        <v>20</v>
      </c>
      <c r="B16" s="11" t="s">
        <v>20</v>
      </c>
      <c r="C16" s="47"/>
      <c r="D16" s="47"/>
      <c r="E16" s="65">
        <f>E11+E14</f>
        <v>39128</v>
      </c>
    </row>
  </sheetData>
  <pageMargins left="0.7" right="0.7" top="0.75" bottom="0.75" header="0.3" footer="0.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topLeftCell="A25" workbookViewId="0">
      <selection activeCell="P15" sqref="P15"/>
    </sheetView>
  </sheetViews>
  <sheetFormatPr defaultRowHeight="12" x14ac:dyDescent="0.25"/>
  <cols>
    <col min="1" max="1" width="6.85546875" customWidth="1"/>
    <col min="2" max="2" width="45.85546875" customWidth="1"/>
    <col min="3" max="3" width="20.85546875" customWidth="1"/>
    <col min="4" max="9" width="0" hidden="1" customWidth="1"/>
    <col min="10" max="10" width="15.28515625" customWidth="1"/>
  </cols>
  <sheetData>
    <row r="1" spans="1:6" ht="15.6" x14ac:dyDescent="0.3">
      <c r="A1" s="6" t="s">
        <v>21</v>
      </c>
      <c r="B1" s="9" t="s">
        <v>46</v>
      </c>
      <c r="C1" t="s">
        <v>56</v>
      </c>
    </row>
    <row r="2" spans="1:6" ht="16.2" thickBot="1" x14ac:dyDescent="0.35">
      <c r="A2" s="5"/>
      <c r="B2" s="9"/>
    </row>
    <row r="3" spans="1:6" ht="130.5" customHeight="1" thickBot="1" x14ac:dyDescent="0.3">
      <c r="A3" s="17" t="s">
        <v>4</v>
      </c>
      <c r="B3" s="23" t="s">
        <v>13</v>
      </c>
      <c r="C3" s="69" t="s">
        <v>55</v>
      </c>
    </row>
    <row r="4" spans="1:6" ht="13.8" thickBot="1" x14ac:dyDescent="0.3">
      <c r="A4" s="17">
        <v>1</v>
      </c>
      <c r="B4" s="23">
        <v>2</v>
      </c>
      <c r="C4" s="47">
        <v>5</v>
      </c>
    </row>
    <row r="5" spans="1:6" ht="40.200000000000003" thickBot="1" x14ac:dyDescent="0.35">
      <c r="A5" s="14">
        <v>1000</v>
      </c>
      <c r="B5" s="24" t="s">
        <v>28</v>
      </c>
      <c r="C5" s="75">
        <f>C6+C7+C8+C9+C10+C11+C12+C13</f>
        <v>30088</v>
      </c>
    </row>
    <row r="6" spans="1:6" ht="43.5" customHeight="1" thickBot="1" x14ac:dyDescent="0.35">
      <c r="A6" s="14">
        <v>100</v>
      </c>
      <c r="B6" s="24" t="s">
        <v>29</v>
      </c>
      <c r="C6" s="75">
        <v>25118</v>
      </c>
      <c r="D6" s="3"/>
    </row>
    <row r="7" spans="1:6" ht="30" customHeight="1" thickBot="1" x14ac:dyDescent="0.35">
      <c r="A7" s="14">
        <v>200</v>
      </c>
      <c r="B7" s="22" t="s">
        <v>30</v>
      </c>
      <c r="C7" s="75">
        <v>2990</v>
      </c>
    </row>
    <row r="8" spans="1:6" ht="36" customHeight="1" thickBot="1" x14ac:dyDescent="0.35">
      <c r="A8" s="10">
        <v>300</v>
      </c>
      <c r="B8" s="24" t="s">
        <v>6</v>
      </c>
      <c r="C8" s="75">
        <v>150</v>
      </c>
      <c r="D8">
        <v>100</v>
      </c>
      <c r="F8">
        <f t="shared" ref="F8:F26" si="0">SUM(D8:E8)</f>
        <v>100</v>
      </c>
    </row>
    <row r="9" spans="1:6" ht="45" customHeight="1" thickBot="1" x14ac:dyDescent="0.35">
      <c r="A9" s="14">
        <v>400</v>
      </c>
      <c r="B9" s="26" t="s">
        <v>12</v>
      </c>
      <c r="C9" s="75">
        <v>40</v>
      </c>
      <c r="D9">
        <v>30</v>
      </c>
      <c r="F9">
        <v>40</v>
      </c>
    </row>
    <row r="10" spans="1:6" ht="27" thickBot="1" x14ac:dyDescent="0.35">
      <c r="A10" s="10">
        <v>500</v>
      </c>
      <c r="B10" s="27" t="s">
        <v>31</v>
      </c>
      <c r="C10" s="75">
        <v>300</v>
      </c>
      <c r="D10">
        <v>350</v>
      </c>
      <c r="F10">
        <f t="shared" si="0"/>
        <v>350</v>
      </c>
    </row>
    <row r="11" spans="1:6" ht="34.5" customHeight="1" thickBot="1" x14ac:dyDescent="0.35">
      <c r="A11" s="15">
        <v>600</v>
      </c>
      <c r="B11" s="20" t="s">
        <v>5</v>
      </c>
      <c r="C11" s="79">
        <v>440</v>
      </c>
      <c r="D11" s="76">
        <v>350</v>
      </c>
    </row>
    <row r="12" spans="1:6" ht="47.4" customHeight="1" thickBot="1" x14ac:dyDescent="0.35">
      <c r="A12" s="10">
        <v>700</v>
      </c>
      <c r="B12" s="27" t="s">
        <v>32</v>
      </c>
      <c r="C12" s="75">
        <v>825</v>
      </c>
      <c r="F12">
        <f t="shared" si="0"/>
        <v>0</v>
      </c>
    </row>
    <row r="13" spans="1:6" ht="40.200000000000003" thickBot="1" x14ac:dyDescent="0.35">
      <c r="A13" s="10">
        <v>800</v>
      </c>
      <c r="B13" s="24" t="s">
        <v>35</v>
      </c>
      <c r="C13" s="75">
        <v>225</v>
      </c>
      <c r="F13">
        <f t="shared" si="0"/>
        <v>0</v>
      </c>
    </row>
    <row r="14" spans="1:6" ht="63" customHeight="1" thickBot="1" x14ac:dyDescent="0.35">
      <c r="A14" s="13">
        <v>2000</v>
      </c>
      <c r="B14" s="22" t="s">
        <v>33</v>
      </c>
      <c r="C14" s="75">
        <v>100</v>
      </c>
      <c r="F14">
        <f t="shared" si="0"/>
        <v>0</v>
      </c>
    </row>
    <row r="15" spans="1:6" ht="47.25" customHeight="1" thickBot="1" x14ac:dyDescent="0.35">
      <c r="A15" s="14">
        <v>2100</v>
      </c>
      <c r="B15" s="24" t="s">
        <v>34</v>
      </c>
      <c r="C15" s="75">
        <v>50</v>
      </c>
    </row>
    <row r="16" spans="1:6" ht="111" customHeight="1" thickBot="1" x14ac:dyDescent="0.35">
      <c r="A16" s="12">
        <v>2200</v>
      </c>
      <c r="B16" s="28" t="s">
        <v>37</v>
      </c>
      <c r="C16" s="75">
        <v>50</v>
      </c>
    </row>
    <row r="17" spans="1:6" ht="93.75" customHeight="1" thickBot="1" x14ac:dyDescent="0.35">
      <c r="A17" s="15">
        <v>3000</v>
      </c>
      <c r="B17" s="29" t="s">
        <v>40</v>
      </c>
      <c r="C17" s="75">
        <f>C18+C19+C20+C21+C22</f>
        <v>3000</v>
      </c>
      <c r="F17">
        <f t="shared" si="0"/>
        <v>0</v>
      </c>
    </row>
    <row r="18" spans="1:6" ht="30.75" customHeight="1" thickBot="1" x14ac:dyDescent="0.35">
      <c r="A18" s="15">
        <v>3101</v>
      </c>
      <c r="B18" s="30" t="s">
        <v>16</v>
      </c>
      <c r="C18" s="75">
        <v>100</v>
      </c>
      <c r="D18">
        <v>200</v>
      </c>
      <c r="F18">
        <f t="shared" si="0"/>
        <v>200</v>
      </c>
    </row>
    <row r="19" spans="1:6" ht="42" customHeight="1" thickBot="1" x14ac:dyDescent="0.35">
      <c r="A19" s="15">
        <v>3102</v>
      </c>
      <c r="B19" s="30" t="s">
        <v>15</v>
      </c>
      <c r="C19" s="75">
        <v>2500</v>
      </c>
      <c r="D19">
        <v>3000</v>
      </c>
      <c r="F19">
        <f t="shared" si="0"/>
        <v>3000</v>
      </c>
    </row>
    <row r="20" spans="1:6" ht="62.25" customHeight="1" thickBot="1" x14ac:dyDescent="0.35">
      <c r="A20" s="15">
        <v>3200</v>
      </c>
      <c r="B20" s="30" t="s">
        <v>38</v>
      </c>
      <c r="C20" s="75">
        <v>200</v>
      </c>
      <c r="F20">
        <f t="shared" si="0"/>
        <v>0</v>
      </c>
    </row>
    <row r="21" spans="1:6" ht="34.5" customHeight="1" thickBot="1" x14ac:dyDescent="0.35">
      <c r="A21" s="15">
        <v>3300</v>
      </c>
      <c r="B21" s="30" t="s">
        <v>7</v>
      </c>
      <c r="C21" s="75">
        <v>100</v>
      </c>
      <c r="D21">
        <v>105</v>
      </c>
      <c r="F21">
        <f t="shared" si="0"/>
        <v>105</v>
      </c>
    </row>
    <row r="22" spans="1:6" ht="104.25" customHeight="1" thickBot="1" x14ac:dyDescent="0.35">
      <c r="A22" s="15">
        <v>3400</v>
      </c>
      <c r="B22" s="30" t="s">
        <v>36</v>
      </c>
      <c r="C22" s="75">
        <v>100</v>
      </c>
      <c r="F22">
        <f t="shared" si="0"/>
        <v>0</v>
      </c>
    </row>
    <row r="23" spans="1:6" ht="27" customHeight="1" thickBot="1" x14ac:dyDescent="0.35">
      <c r="A23" s="10">
        <v>4000</v>
      </c>
      <c r="B23" s="24" t="s">
        <v>27</v>
      </c>
      <c r="C23" s="75">
        <v>100</v>
      </c>
      <c r="D23">
        <v>100</v>
      </c>
      <c r="F23">
        <f t="shared" si="0"/>
        <v>100</v>
      </c>
    </row>
    <row r="24" spans="1:6" ht="51" customHeight="1" thickBot="1" x14ac:dyDescent="0.35">
      <c r="A24" s="14">
        <v>5000</v>
      </c>
      <c r="B24" s="31" t="s">
        <v>42</v>
      </c>
      <c r="C24" s="75">
        <f>C23+C17+C14+C5</f>
        <v>33288</v>
      </c>
      <c r="F24">
        <f>SUM(F7:F23)</f>
        <v>3895</v>
      </c>
    </row>
    <row r="25" spans="1:6" ht="53.4" thickBot="1" x14ac:dyDescent="0.35">
      <c r="A25" s="14">
        <v>6000</v>
      </c>
      <c r="B25" s="31" t="s">
        <v>43</v>
      </c>
      <c r="C25" s="75">
        <f>C26</f>
        <v>1200</v>
      </c>
      <c r="F25">
        <f t="shared" si="0"/>
        <v>0</v>
      </c>
    </row>
    <row r="26" spans="1:6" ht="62.4" customHeight="1" x14ac:dyDescent="0.25">
      <c r="A26" s="25">
        <v>6100</v>
      </c>
      <c r="B26" s="38" t="s">
        <v>22</v>
      </c>
      <c r="C26" s="70">
        <v>1200</v>
      </c>
      <c r="D26">
        <v>800</v>
      </c>
      <c r="F26">
        <f t="shared" si="0"/>
        <v>800</v>
      </c>
    </row>
    <row r="27" spans="1:6" ht="48.6" customHeight="1" x14ac:dyDescent="0.3">
      <c r="A27" s="33">
        <v>7000</v>
      </c>
      <c r="B27" s="35" t="s">
        <v>44</v>
      </c>
      <c r="C27" s="75">
        <f>C24+C25</f>
        <v>34488</v>
      </c>
    </row>
    <row r="29" spans="1:6" ht="13.2" x14ac:dyDescent="0.25">
      <c r="B29" s="21"/>
    </row>
    <row r="30" spans="1:6" x14ac:dyDescent="0.25">
      <c r="A30" s="19"/>
    </row>
    <row r="31" spans="1:6" x14ac:dyDescent="0.25">
      <c r="A31" s="19"/>
    </row>
    <row r="32" spans="1:6" x14ac:dyDescent="0.25">
      <c r="A32" s="19"/>
    </row>
  </sheetData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workbookViewId="0">
      <selection activeCell="C17" sqref="C17"/>
    </sheetView>
  </sheetViews>
  <sheetFormatPr defaultRowHeight="12" x14ac:dyDescent="0.25"/>
  <cols>
    <col min="1" max="1" width="34.28515625" customWidth="1"/>
    <col min="2" max="3" width="26.42578125" customWidth="1"/>
    <col min="4" max="4" width="24" customWidth="1"/>
    <col min="9" max="9" width="20" customWidth="1"/>
  </cols>
  <sheetData>
    <row r="1" spans="1:4" ht="15.6" x14ac:dyDescent="0.3">
      <c r="A1" s="9" t="s">
        <v>58</v>
      </c>
      <c r="B1" s="9"/>
    </row>
    <row r="2" spans="1:4" ht="13.8" x14ac:dyDescent="0.3">
      <c r="A2" s="18"/>
      <c r="B2" s="18"/>
      <c r="C2" s="3"/>
    </row>
    <row r="4" spans="1:4" ht="15.6" x14ac:dyDescent="0.3">
      <c r="A4" s="9" t="s">
        <v>57</v>
      </c>
      <c r="B4" s="8"/>
      <c r="D4" t="s">
        <v>23</v>
      </c>
    </row>
    <row r="5" spans="1:4" ht="13.8" thickBot="1" x14ac:dyDescent="0.3">
      <c r="A5" s="5"/>
    </row>
    <row r="6" spans="1:4" ht="63" thickBot="1" x14ac:dyDescent="0.3">
      <c r="A6" s="14" t="s">
        <v>8</v>
      </c>
      <c r="B6" s="16" t="s">
        <v>49</v>
      </c>
      <c r="C6" s="41" t="s">
        <v>24</v>
      </c>
      <c r="D6" s="16" t="s">
        <v>9</v>
      </c>
    </row>
    <row r="7" spans="1:4" ht="26.4" x14ac:dyDescent="0.25">
      <c r="A7" s="50" t="s">
        <v>52</v>
      </c>
      <c r="B7" s="63">
        <v>2033.44</v>
      </c>
      <c r="C7" s="51">
        <v>152234.46</v>
      </c>
      <c r="D7" s="64">
        <f>SUM(B7:C7)</f>
        <v>154267.9</v>
      </c>
    </row>
    <row r="8" spans="1:4" ht="40.200000000000003" thickBot="1" x14ac:dyDescent="0.3">
      <c r="A8" s="42" t="s">
        <v>17</v>
      </c>
      <c r="B8" s="66">
        <v>32728</v>
      </c>
      <c r="C8" s="74">
        <v>3000</v>
      </c>
      <c r="D8" s="77">
        <f>SUM(B8:C8)</f>
        <v>35728</v>
      </c>
    </row>
    <row r="9" spans="1:4" ht="26.4" x14ac:dyDescent="0.3">
      <c r="A9" s="34" t="s">
        <v>10</v>
      </c>
      <c r="B9" s="32"/>
      <c r="C9" s="73">
        <v>3400</v>
      </c>
      <c r="D9" s="52">
        <f t="shared" ref="D9" si="0">SUM(B9:C9)</f>
        <v>3400</v>
      </c>
    </row>
    <row r="10" spans="1:4" ht="16.2" thickBot="1" x14ac:dyDescent="0.3">
      <c r="A10" s="40" t="s">
        <v>25</v>
      </c>
      <c r="B10" s="43">
        <f>SUM(B7:B9)</f>
        <v>34761.440000000002</v>
      </c>
      <c r="C10" s="44">
        <f>SUM(C7:C9)</f>
        <v>158634.46</v>
      </c>
      <c r="D10" s="45">
        <f>SUM(D8:D9)</f>
        <v>39128</v>
      </c>
    </row>
    <row r="11" spans="1:4" ht="16.2" thickBot="1" x14ac:dyDescent="0.3">
      <c r="A11" s="53" t="s">
        <v>11</v>
      </c>
      <c r="B11" s="54">
        <v>33288</v>
      </c>
      <c r="C11" s="55">
        <v>1200</v>
      </c>
      <c r="D11" s="54">
        <f>SUM(B11:C11)</f>
        <v>34488</v>
      </c>
    </row>
    <row r="12" spans="1:4" ht="16.2" thickBot="1" x14ac:dyDescent="0.3">
      <c r="A12" s="24" t="s">
        <v>26</v>
      </c>
      <c r="B12" s="56">
        <f>B10-B11</f>
        <v>1473.4400000000023</v>
      </c>
      <c r="C12" s="57">
        <f>C10-C11</f>
        <v>157434.46</v>
      </c>
      <c r="D12" s="58">
        <f>D7+D10-D11</f>
        <v>158907.9</v>
      </c>
    </row>
    <row r="13" spans="1:4" ht="15.6" x14ac:dyDescent="0.25">
      <c r="A13" s="22"/>
      <c r="B13" s="67"/>
      <c r="C13" s="39"/>
      <c r="D13" s="39"/>
    </row>
    <row r="14" spans="1:4" ht="13.2" x14ac:dyDescent="0.25">
      <c r="A14" s="22" t="s">
        <v>47</v>
      </c>
      <c r="B14" s="68"/>
      <c r="C14" s="72"/>
      <c r="D14" s="62"/>
    </row>
    <row r="15" spans="1:4" ht="15.6" x14ac:dyDescent="0.25">
      <c r="A15" s="22"/>
      <c r="B15" s="61"/>
      <c r="C15" s="60"/>
      <c r="D15" s="61"/>
    </row>
    <row r="16" spans="1:4" ht="13.2" x14ac:dyDescent="0.25">
      <c r="A16" s="36" t="s">
        <v>18</v>
      </c>
      <c r="B16" s="48"/>
      <c r="C16" s="36"/>
      <c r="D16" s="3"/>
    </row>
    <row r="17" spans="1:4" ht="13.2" x14ac:dyDescent="0.25">
      <c r="A17" s="37"/>
      <c r="B17" s="37"/>
      <c r="C17" s="60"/>
    </row>
    <row r="18" spans="1:4" x14ac:dyDescent="0.25">
      <c r="A18" s="37" t="s">
        <v>39</v>
      </c>
      <c r="B18" s="37"/>
      <c r="D18" s="3"/>
    </row>
    <row r="19" spans="1:4" ht="14.4" x14ac:dyDescent="0.3">
      <c r="C19" s="49"/>
    </row>
    <row r="21" spans="1:4" ht="13.2" x14ac:dyDescent="0.25">
      <c r="C21" s="59"/>
    </row>
  </sheetData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Дох.план.31.12.2023 г</vt:lpstr>
      <vt:lpstr>Расх.план 31.12.22 </vt:lpstr>
      <vt:lpstr>Фин рез план. 31.12.2023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Бухгалтер</cp:lastModifiedBy>
  <cp:lastPrinted>2023-03-13T08:11:23Z</cp:lastPrinted>
  <dcterms:created xsi:type="dcterms:W3CDTF">2010-08-20T06:53:40Z</dcterms:created>
  <dcterms:modified xsi:type="dcterms:W3CDTF">2023-03-15T10:32:39Z</dcterms:modified>
</cp:coreProperties>
</file>